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5605" yWindow="5115" windowWidth="25440" windowHeight="15465"/>
  </bookViews>
  <sheets>
    <sheet name="Tabelle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/>
  <c r="G3"/>
  <c r="H3" s="1"/>
  <c r="I3" s="1"/>
  <c r="H4"/>
  <c r="G4"/>
  <c r="G5"/>
  <c r="H5" s="1"/>
  <c r="H8" l="1"/>
  <c r="H9" s="1"/>
  <c r="I5"/>
  <c r="I8" s="1"/>
  <c r="I9" s="1"/>
  <c r="G8"/>
  <c r="G9" s="1"/>
  <c r="H10" s="1"/>
  <c r="C7" s="1"/>
  <c r="I10" l="1"/>
  <c r="C8" s="1"/>
</calcChain>
</file>

<file path=xl/sharedStrings.xml><?xml version="1.0" encoding="utf-8"?>
<sst xmlns="http://schemas.openxmlformats.org/spreadsheetml/2006/main" count="26" uniqueCount="21">
  <si>
    <t>a</t>
  </si>
  <si>
    <t>b</t>
  </si>
  <si>
    <t>c</t>
  </si>
  <si>
    <t>Rake</t>
  </si>
  <si>
    <t>Rake+50</t>
  </si>
  <si>
    <t>Rake + 100</t>
  </si>
  <si>
    <t>L</t>
  </si>
  <si>
    <t>E</t>
  </si>
  <si>
    <t>mm</t>
  </si>
  <si>
    <t>P</t>
  </si>
  <si>
    <t>Rake (b) +50mm</t>
  </si>
  <si>
    <t>Rake (b) +100mm</t>
  </si>
  <si>
    <t>Total mast lenght</t>
  </si>
  <si>
    <t>Initial rake</t>
  </si>
  <si>
    <t>Transom corner to pivot point    *)</t>
  </si>
  <si>
    <t>Deck to base</t>
  </si>
  <si>
    <t>*) Roughly c1 + 140mm</t>
  </si>
  <si>
    <t>Maximum eccentricity for 50mm rake differential</t>
  </si>
  <si>
    <t>Maximum gap in adjuster deck plates for 100mm rake differential</t>
  </si>
  <si>
    <t>INPUT</t>
  </si>
  <si>
    <t>RESULTS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</si>
</sst>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577850</xdr:colOff>
      <xdr:row>1</xdr:row>
      <xdr:rowOff>101600</xdr:rowOff>
    </xdr:from>
    <xdr:to>
      <xdr:col>11</xdr:col>
      <xdr:colOff>133646</xdr:colOff>
      <xdr:row>38</xdr:row>
      <xdr:rowOff>146402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569B3DFD-3822-4915-9950-09B33A9C9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9900" y="285750"/>
          <a:ext cx="5759746" cy="6858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C2" sqref="C2:C5"/>
    </sheetView>
  </sheetViews>
  <sheetFormatPr baseColWidth="10" defaultRowHeight="15"/>
  <cols>
    <col min="1" max="1" width="55.28515625" customWidth="1"/>
    <col min="2" max="2" width="5" customWidth="1"/>
    <col min="7" max="7" width="12.42578125" bestFit="1" customWidth="1"/>
  </cols>
  <sheetData>
    <row r="1" spans="1:9">
      <c r="A1" s="3" t="s">
        <v>19</v>
      </c>
      <c r="B1" s="3"/>
      <c r="C1" s="3"/>
      <c r="D1" s="3"/>
    </row>
    <row r="2" spans="1:9">
      <c r="A2" t="s">
        <v>15</v>
      </c>
      <c r="B2" t="s">
        <v>6</v>
      </c>
      <c r="C2" s="2"/>
      <c r="D2" t="s">
        <v>8</v>
      </c>
    </row>
    <row r="3" spans="1:9">
      <c r="A3" t="s">
        <v>12</v>
      </c>
      <c r="B3" t="s">
        <v>0</v>
      </c>
      <c r="C3" s="2"/>
      <c r="D3" t="s">
        <v>8</v>
      </c>
      <c r="G3">
        <f>C3^2</f>
        <v>0</v>
      </c>
      <c r="H3">
        <f>G3</f>
        <v>0</v>
      </c>
      <c r="I3">
        <f>H3</f>
        <v>0</v>
      </c>
    </row>
    <row r="4" spans="1:9">
      <c r="A4" t="s">
        <v>13</v>
      </c>
      <c r="B4" t="s">
        <v>1</v>
      </c>
      <c r="C4" s="2"/>
      <c r="D4" t="s">
        <v>8</v>
      </c>
      <c r="G4">
        <f t="shared" ref="G4:G5" si="0">C4^2</f>
        <v>0</v>
      </c>
      <c r="H4">
        <f>(C4+50)^2</f>
        <v>2500</v>
      </c>
      <c r="I4">
        <f>(C4+100)^2</f>
        <v>10000</v>
      </c>
    </row>
    <row r="5" spans="1:9">
      <c r="A5" t="s">
        <v>14</v>
      </c>
      <c r="B5" t="s">
        <v>2</v>
      </c>
      <c r="C5" s="2"/>
      <c r="D5" t="s">
        <v>8</v>
      </c>
      <c r="G5">
        <f t="shared" si="0"/>
        <v>0</v>
      </c>
      <c r="H5">
        <f>G5</f>
        <v>0</v>
      </c>
      <c r="I5">
        <f>G5</f>
        <v>0</v>
      </c>
    </row>
    <row r="6" spans="1:9">
      <c r="A6" s="3" t="s">
        <v>20</v>
      </c>
      <c r="B6" s="3"/>
      <c r="C6" s="3"/>
      <c r="D6" s="3"/>
    </row>
    <row r="7" spans="1:9">
      <c r="A7" t="s">
        <v>17</v>
      </c>
      <c r="B7" t="s">
        <v>7</v>
      </c>
      <c r="C7" s="1" t="e">
        <f>H10</f>
        <v>#DIV/0!</v>
      </c>
      <c r="D7" t="s">
        <v>8</v>
      </c>
      <c r="E7" t="s">
        <v>10</v>
      </c>
      <c r="G7" t="s">
        <v>3</v>
      </c>
      <c r="H7" t="s">
        <v>4</v>
      </c>
      <c r="I7" t="s">
        <v>5</v>
      </c>
    </row>
    <row r="8" spans="1:9">
      <c r="A8" t="s">
        <v>18</v>
      </c>
      <c r="B8" t="s">
        <v>9</v>
      </c>
      <c r="C8" s="1" t="e">
        <f>I10</f>
        <v>#DIV/0!</v>
      </c>
      <c r="D8" t="s">
        <v>8</v>
      </c>
      <c r="E8" t="s">
        <v>11</v>
      </c>
      <c r="G8" t="e">
        <f>((G4-G3-G5)/(2*C3*C5))</f>
        <v>#DIV/0!</v>
      </c>
      <c r="H8" t="e">
        <f>((H4-H3-H5)/(2*C3*C5))</f>
        <v>#DIV/0!</v>
      </c>
      <c r="I8" t="e">
        <f>((I4-I3-I5)/(2*C3*C5))</f>
        <v>#DIV/0!</v>
      </c>
    </row>
    <row r="9" spans="1:9">
      <c r="G9" t="e">
        <f>180/PI()*ACOS((-1)*G8)</f>
        <v>#DIV/0!</v>
      </c>
      <c r="H9" t="e">
        <f t="shared" ref="H9" si="1">180/PI()*ACOS((-1)*H8)</f>
        <v>#DIV/0!</v>
      </c>
      <c r="I9" t="e">
        <f>180/PI()*ACOS((-1)*I8)</f>
        <v>#DIV/0!</v>
      </c>
    </row>
    <row r="10" spans="1:9">
      <c r="H10" t="e">
        <f>C2*TAN(PI()/180*(H9-G9))</f>
        <v>#DIV/0!</v>
      </c>
      <c r="I10" t="e">
        <f>C2*TAN(PI()/180*(I9-G9))</f>
        <v>#DIV/0!</v>
      </c>
    </row>
    <row r="11" spans="1:9">
      <c r="A11" t="s">
        <v>16</v>
      </c>
    </row>
  </sheetData>
  <mergeCells count="2">
    <mergeCell ref="A1:D1"/>
    <mergeCell ref="A6:D6"/>
  </mergeCells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Christian (SE O SV TI PRM TCP)</dc:creator>
  <cp:keywords>C_Unrestricted</cp:keywords>
  <cp:lastModifiedBy>Thorsten</cp:lastModifiedBy>
  <dcterms:created xsi:type="dcterms:W3CDTF">2020-06-29T06:13:12Z</dcterms:created>
  <dcterms:modified xsi:type="dcterms:W3CDTF">2020-07-05T14:03:01Z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Frei verwendbar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